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tabRatio="295" activeTab="0"/>
  </bookViews>
  <sheets>
    <sheet name="прайс2012" sheetId="1" r:id="rId1"/>
  </sheets>
  <definedNames>
    <definedName name="_xlnm._FilterDatabase" localSheetId="0" hidden="1">'прайс2012'!$A$6:$C$61</definedName>
  </definedNames>
  <calcPr fullCalcOnLoad="1"/>
</workbook>
</file>

<file path=xl/sharedStrings.xml><?xml version="1.0" encoding="utf-8"?>
<sst xmlns="http://schemas.openxmlformats.org/spreadsheetml/2006/main" count="63" uniqueCount="63">
  <si>
    <t>Наименование</t>
  </si>
  <si>
    <t>№ артикула</t>
  </si>
  <si>
    <t xml:space="preserve">FRIOS Мембрана овал   20/15 мм                                                                  </t>
  </si>
  <si>
    <t xml:space="preserve">FRIOS Мембрана овал   24/20 мм                                                                   </t>
  </si>
  <si>
    <t xml:space="preserve">FRIOS Мембрана прямоугольник 33 x 25 мм                                                         </t>
  </si>
  <si>
    <t xml:space="preserve">FRIOS Мембрана треугольник  21 x 17 мм                                                           </t>
  </si>
  <si>
    <t xml:space="preserve">FRIOS Мембрана треугольник  16 x 14 мм                                                           </t>
  </si>
  <si>
    <t>FRIOS Инструмент для синус-лифтинга No 1</t>
  </si>
  <si>
    <t>FRIOS Инструмент для синус-лифтинга No 2</t>
  </si>
  <si>
    <t>FRIOS Инструмент для синус-лифтинга No 3</t>
  </si>
  <si>
    <t>FRIOS Инструмент для синус-лифтинга No 4</t>
  </si>
  <si>
    <t>FRIOS Инструмент для синус-лифтинга No 5</t>
  </si>
  <si>
    <t>FRIOS Инструмент для синус-лифтинга No 6</t>
  </si>
  <si>
    <t>FRIOS Инструмент для синус-лифтинга No 7</t>
  </si>
  <si>
    <t>FRIOS Инструмент для синус-лифтинга No 8</t>
  </si>
  <si>
    <t>FRIOS Инструмент для синус-лифтинга No 9</t>
  </si>
  <si>
    <t>FRIOS Инструмент для синус-лифтинга No 10</t>
  </si>
  <si>
    <t xml:space="preserve">FRIOS Набор для синус-лифтинга                                                     </t>
  </si>
  <si>
    <t xml:space="preserve">Набор боров для FRIOS Sinus Set                                                                </t>
  </si>
  <si>
    <t xml:space="preserve">FRIOS Костная ловушка                                                            </t>
  </si>
  <si>
    <t xml:space="preserve">FRIOS Адаптер для костной ловушки  конический                                                            </t>
  </si>
  <si>
    <t xml:space="preserve">FRIOS Адаптер для костной ловушки  прямой                                                            </t>
  </si>
  <si>
    <t xml:space="preserve">Титановый фильтр для костной ловушки FRIOS (5 шт)                                           </t>
  </si>
  <si>
    <t xml:space="preserve">Отсос для костной ловушки FRIOS  (20 шт)                                      </t>
  </si>
  <si>
    <t xml:space="preserve">Набор пинов FRIOS  (3x6 )                                   </t>
  </si>
  <si>
    <t xml:space="preserve">Пины FRIOS (6 шт)                                                      </t>
  </si>
  <si>
    <t xml:space="preserve">Держатель пинов FRIOS                                                                   </t>
  </si>
  <si>
    <t xml:space="preserve">Инструмент для установки пинов FRIOS прямой                                            </t>
  </si>
  <si>
    <t xml:space="preserve">Сверло для установки пинов FRIOS                                            </t>
  </si>
  <si>
    <t xml:space="preserve">Инструмент для позиционирования пинов FRIOS                                                  </t>
  </si>
  <si>
    <t xml:space="preserve">Инструмент для позиционирования пинов FRIOS, рабочая часть                                   </t>
  </si>
  <si>
    <t xml:space="preserve">Инструмент для установки пинов FRIOS прямой, рабочая часть                                 </t>
  </si>
  <si>
    <t xml:space="preserve">Установочный инструмент FRIOS, угловой                                              </t>
  </si>
  <si>
    <t>Установочный инструмент FRIOS, угловой, рабочая часть</t>
  </si>
  <si>
    <t xml:space="preserve">Универсальная рукоятка FRIOS                                  </t>
  </si>
  <si>
    <t xml:space="preserve">Набор для фиксации мембраны FRIOS                                                              </t>
  </si>
  <si>
    <t>Защита для наконечника FRIOS</t>
  </si>
  <si>
    <t xml:space="preserve">Прямой наконечник 1:1  FRIOS                                                                            </t>
  </si>
  <si>
    <t xml:space="preserve">Долото FRIOS прямое, D 4,0/D6,0                                                        </t>
  </si>
  <si>
    <t xml:space="preserve">Долото FRIOS изогнутое D 4,0/D6,0                                                          </t>
  </si>
  <si>
    <t xml:space="preserve">Защита для наконечника FRIOS </t>
  </si>
  <si>
    <t xml:space="preserve">Алмазный диск FRIOS (4 шт)                                                                    </t>
  </si>
  <si>
    <t xml:space="preserve">Фрезы MicroSaw FRIOS (2 шт)                                                                           </t>
  </si>
  <si>
    <t xml:space="preserve">Прямой наконечник FRIOS  1:1                                                                              </t>
  </si>
  <si>
    <t xml:space="preserve">Фрезы и алмазные диски MicroSaw FRIOS  (4 диска, 2 фрезы)                                             </t>
  </si>
  <si>
    <t>FRIOS Угловой наконечник 20:1</t>
  </si>
  <si>
    <t>FRIOS Угловой наконечник 20:1 разборный</t>
  </si>
  <si>
    <t xml:space="preserve">Защита FRIOS Micro Saw 75 </t>
  </si>
  <si>
    <t>Набор FRIOS Micro Saw  75 WI75</t>
  </si>
  <si>
    <t>Набор FRIOS Micro Saw  75  WS75</t>
  </si>
  <si>
    <t>Стартовый набор FRIOS Micro Saw  75  WI75</t>
  </si>
  <si>
    <t>Стартовый набор FRIOS Micro Saw  75  WS75</t>
  </si>
  <si>
    <t>FRIOS Угловой наконечник WI-75LED G</t>
  </si>
  <si>
    <t>FRIOS наконечник SI-11 LED G</t>
  </si>
  <si>
    <t xml:space="preserve">Удлинитель боров                                                                                 </t>
  </si>
  <si>
    <t xml:space="preserve">Имплантологический молоток                                                                                 </t>
  </si>
  <si>
    <t>(Euro)</t>
  </si>
  <si>
    <t xml:space="preserve">* Оплата по курсу + 3% на момент выставления счета               </t>
  </si>
  <si>
    <t>* Стоимость</t>
  </si>
  <si>
    <t xml:space="preserve">FRIOS Мембрана, фиксирующаяся имплантатом                                                         </t>
  </si>
  <si>
    <r>
      <t xml:space="preserve">                                                 </t>
    </r>
    <r>
      <rPr>
        <b/>
        <sz val="12"/>
        <rFont val="Arial"/>
        <family val="2"/>
      </rPr>
      <t>ПРАЙС на продукцию FRIOS</t>
    </r>
  </si>
  <si>
    <t>7 951 741 26 39 nail@kvalitetdent.ru</t>
  </si>
  <si>
    <t xml:space="preserve">* ВНИМАНИЕ! ДАННЫЙ ПРАЙС НЕ ЯВЛЯЕТСЯ ОФЕРТОЙ И НЕ НЕСЕТ ПОЛНОЙ ИНФОРМАЦИИ О ПЕРЕЧНЕ И ЦЕНАХ НА ПРОДУКЦИЮ ACTEON. ЕСЛИ ВЫ НЕ НАШЛИ НУЖНОЙ ПОЗИЦИИ, ОБРАЩАЙТЕСЬ  К НАМ NAIL@KVALITETDENT.RU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</si>
</sst>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\ [$€-407]"/>
    <numFmt numFmtId="189" formatCode="0.0%"/>
    <numFmt numFmtId="190" formatCode="0.000%"/>
    <numFmt numFmtId="191" formatCode="0.0000%"/>
    <numFmt numFmtId="192" formatCode="#,##0.0\ [$€-407]"/>
    <numFmt numFmtId="193" formatCode="#,##0.00\ [$€-407]"/>
    <numFmt numFmtId="194" formatCode="[$-407]dddd\,\ d\.\ mmmm\ yyyy"/>
    <numFmt numFmtId="195" formatCode="dd/mm/yy;@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00"/>
    <numFmt numFmtId="199" formatCode="_(* #,##0_);_(* \(#,##0\);_(* &quot;-&quot;??_);_(@_)"/>
    <numFmt numFmtId="200" formatCode="#,##0.00\ &quot;€&quot;"/>
    <numFmt numFmtId="201" formatCode="_(&quot;$&quot;* #,##0_);_(&quot;$&quot;* \(#,##0\);_(&quot;$&quot;* &quot;-&quot;_);_(@_)"/>
    <numFmt numFmtId="202" formatCode="_(* #,##0_);_(* \(#,##0\);_(* &quot;-&quot;_);_(@_)"/>
    <numFmt numFmtId="203" formatCode="#,##0_ "/>
    <numFmt numFmtId="204" formatCode="_(* #,##0.000000_);_(* \(#,##0.000000\);_(* &quot;-&quot;??_);_(@_)"/>
    <numFmt numFmtId="205" formatCode="#,##0.00_);[Red]\(#,##0.00\)"/>
    <numFmt numFmtId="206" formatCode="#,##0_);[Red]\(#,##0\)"/>
    <numFmt numFmtId="207" formatCode="mm&quot;월&quot;\ dd&quot;일&quot;"/>
    <numFmt numFmtId="208" formatCode="0.0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[$€-2]\ #,##0.00_);[Red]\([$€-2]\ #,##0.00\)"/>
    <numFmt numFmtId="213" formatCode="#,##0.00_ ;[Red]\-#,##0.00\ "/>
    <numFmt numFmtId="214" formatCode="##\ ##\-####"/>
    <numFmt numFmtId="215" formatCode="####\-####"/>
    <numFmt numFmtId="216" formatCode="_-* #,##0.00\ [$€-407]_-;\-* #,##0.00\ [$€-407]_-;_-* &quot;-&quot;??\ [$€-407]_-;_-@_-"/>
    <numFmt numFmtId="217" formatCode="[$$-409]#,##0.00_ ;\-[$$-409]#,##0.00\ "/>
    <numFmt numFmtId="218" formatCode="#,##0.00\ [$€-407];\-#,##0.00\ [$€-407]"/>
    <numFmt numFmtId="219" formatCode="#,##0.00_ ;\-#,##0.00\ "/>
    <numFmt numFmtId="220" formatCode="#,##0.00\ [$€-1]"/>
  </numFmts>
  <fonts count="5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.5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1" fillId="0" borderId="0" xfId="0" applyFont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220" fontId="5" fillId="33" borderId="1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220" fontId="5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/>
    </xf>
    <xf numFmtId="220" fontId="5" fillId="33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 wrapText="1"/>
    </xf>
    <xf numFmtId="4" fontId="1" fillId="33" borderId="18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50" fillId="0" borderId="19" xfId="0" applyFont="1" applyFill="1" applyBorder="1" applyAlignment="1">
      <alignment horizont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zimal [0] 2" xfId="33"/>
    <cellStyle name="Dezimal 2" xfId="34"/>
    <cellStyle name="Dezimal 3" xfId="35"/>
    <cellStyle name="Prozent 2" xfId="36"/>
    <cellStyle name="Prozent 3" xfId="37"/>
    <cellStyle name="Standard 2" xfId="38"/>
    <cellStyle name="Standard 2 2" xfId="39"/>
    <cellStyle name="Standard 3" xfId="40"/>
    <cellStyle name="Standard 3 2" xfId="41"/>
    <cellStyle name="Standard 4" xfId="42"/>
    <cellStyle name="Standard 5" xfId="43"/>
    <cellStyle name="Standard 6" xfId="44"/>
    <cellStyle name="Währung 2" xfId="45"/>
    <cellStyle name="Währung 3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2019300</xdr:colOff>
      <xdr:row>0</xdr:row>
      <xdr:rowOff>628650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2800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3.140625" style="0" customWidth="1"/>
    <col min="2" max="2" width="56.28125" style="0" customWidth="1"/>
    <col min="3" max="3" width="18.57421875" style="0" customWidth="1"/>
  </cols>
  <sheetData>
    <row r="1" ht="54.75" customHeight="1">
      <c r="C1" s="21" t="s">
        <v>61</v>
      </c>
    </row>
    <row r="2" ht="15.75">
      <c r="A2" s="5" t="s">
        <v>60</v>
      </c>
    </row>
    <row r="3" ht="13.5" customHeight="1" thickBot="1"/>
    <row r="4" spans="1:3" ht="12.75">
      <c r="A4" s="15" t="s">
        <v>1</v>
      </c>
      <c r="B4" s="15" t="s">
        <v>0</v>
      </c>
      <c r="C4" s="1" t="s">
        <v>58</v>
      </c>
    </row>
    <row r="5" spans="1:3" ht="11.25" customHeight="1" thickBot="1">
      <c r="A5" s="16"/>
      <c r="B5" s="16"/>
      <c r="C5" s="18" t="s">
        <v>56</v>
      </c>
    </row>
    <row r="6" spans="1:3" ht="5.25" customHeight="1" hidden="1" thickBot="1">
      <c r="A6" s="17"/>
      <c r="B6" s="17"/>
      <c r="C6" s="19"/>
    </row>
    <row r="7" spans="1:3" ht="12.75" customHeight="1">
      <c r="A7" s="6">
        <v>597010</v>
      </c>
      <c r="B7" s="7" t="s">
        <v>2</v>
      </c>
      <c r="C7" s="8">
        <f>60*1.19</f>
        <v>71.39999999999999</v>
      </c>
    </row>
    <row r="8" spans="1:3" ht="12.75" customHeight="1">
      <c r="A8" s="9">
        <v>597020</v>
      </c>
      <c r="B8" s="4" t="s">
        <v>3</v>
      </c>
      <c r="C8" s="10">
        <f>81*1.19</f>
        <v>96.39</v>
      </c>
    </row>
    <row r="9" spans="1:3" ht="12.75" customHeight="1">
      <c r="A9" s="9">
        <v>597110</v>
      </c>
      <c r="B9" s="4" t="s">
        <v>6</v>
      </c>
      <c r="C9" s="10">
        <f>60*1.19</f>
        <v>71.39999999999999</v>
      </c>
    </row>
    <row r="10" spans="1:3" ht="12.75" customHeight="1">
      <c r="A10" s="9">
        <v>597120</v>
      </c>
      <c r="B10" s="4" t="s">
        <v>5</v>
      </c>
      <c r="C10" s="10">
        <f>81*1.19</f>
        <v>96.39</v>
      </c>
    </row>
    <row r="11" spans="1:3" ht="12.75" customHeight="1">
      <c r="A11" s="9">
        <v>597200</v>
      </c>
      <c r="B11" s="4" t="s">
        <v>59</v>
      </c>
      <c r="C11" s="10">
        <f>92*1.19</f>
        <v>109.47999999999999</v>
      </c>
    </row>
    <row r="12" spans="1:3" ht="12.75" customHeight="1">
      <c r="A12" s="9">
        <v>597300</v>
      </c>
      <c r="B12" s="4" t="s">
        <v>4</v>
      </c>
      <c r="C12" s="10">
        <f>92*1.19</f>
        <v>109.47999999999999</v>
      </c>
    </row>
    <row r="13" spans="1:3" ht="12.75" customHeight="1">
      <c r="A13" s="9">
        <v>597951</v>
      </c>
      <c r="B13" s="4" t="s">
        <v>7</v>
      </c>
      <c r="C13" s="10">
        <f>152*1.19</f>
        <v>180.88</v>
      </c>
    </row>
    <row r="14" spans="1:3" ht="12.75" customHeight="1">
      <c r="A14" s="9">
        <v>597952</v>
      </c>
      <c r="B14" s="4" t="s">
        <v>8</v>
      </c>
      <c r="C14" s="10">
        <f aca="true" t="shared" si="0" ref="C14:C22">152*1.19</f>
        <v>180.88</v>
      </c>
    </row>
    <row r="15" spans="1:3" ht="12.75" customHeight="1">
      <c r="A15" s="9">
        <v>597953</v>
      </c>
      <c r="B15" s="4" t="s">
        <v>9</v>
      </c>
      <c r="C15" s="10">
        <f t="shared" si="0"/>
        <v>180.88</v>
      </c>
    </row>
    <row r="16" spans="1:3" ht="12.75" customHeight="1">
      <c r="A16" s="9">
        <v>597954</v>
      </c>
      <c r="B16" s="4" t="s">
        <v>10</v>
      </c>
      <c r="C16" s="10">
        <f t="shared" si="0"/>
        <v>180.88</v>
      </c>
    </row>
    <row r="17" spans="1:3" ht="12.75" customHeight="1">
      <c r="A17" s="9">
        <v>597955</v>
      </c>
      <c r="B17" s="4" t="s">
        <v>11</v>
      </c>
      <c r="C17" s="10">
        <f t="shared" si="0"/>
        <v>180.88</v>
      </c>
    </row>
    <row r="18" spans="1:3" ht="12.75" customHeight="1">
      <c r="A18" s="9">
        <v>597956</v>
      </c>
      <c r="B18" s="4" t="s">
        <v>12</v>
      </c>
      <c r="C18" s="10">
        <f t="shared" si="0"/>
        <v>180.88</v>
      </c>
    </row>
    <row r="19" spans="1:3" ht="12.75" customHeight="1">
      <c r="A19" s="9">
        <v>597957</v>
      </c>
      <c r="B19" s="4" t="s">
        <v>13</v>
      </c>
      <c r="C19" s="10">
        <f t="shared" si="0"/>
        <v>180.88</v>
      </c>
    </row>
    <row r="20" spans="1:3" ht="12.75" customHeight="1">
      <c r="A20" s="9">
        <v>597958</v>
      </c>
      <c r="B20" s="4" t="s">
        <v>14</v>
      </c>
      <c r="C20" s="10">
        <f t="shared" si="0"/>
        <v>180.88</v>
      </c>
    </row>
    <row r="21" spans="1:3" ht="12.75" customHeight="1">
      <c r="A21" s="9">
        <v>597959</v>
      </c>
      <c r="B21" s="4" t="s">
        <v>15</v>
      </c>
      <c r="C21" s="10">
        <f t="shared" si="0"/>
        <v>180.88</v>
      </c>
    </row>
    <row r="22" spans="1:3" ht="12.75" customHeight="1">
      <c r="A22" s="9">
        <v>597960</v>
      </c>
      <c r="B22" s="4" t="s">
        <v>16</v>
      </c>
      <c r="C22" s="10">
        <f t="shared" si="0"/>
        <v>180.88</v>
      </c>
    </row>
    <row r="23" spans="1:3" ht="12.75" customHeight="1">
      <c r="A23" s="9">
        <v>598000</v>
      </c>
      <c r="B23" s="4" t="s">
        <v>17</v>
      </c>
      <c r="C23" s="10">
        <f>1019*1.19</f>
        <v>1212.61</v>
      </c>
    </row>
    <row r="24" spans="1:3" ht="12.75" customHeight="1">
      <c r="A24" s="9">
        <v>598003</v>
      </c>
      <c r="B24" s="4" t="s">
        <v>18</v>
      </c>
      <c r="C24" s="10">
        <f>122*1.19</f>
        <v>145.18</v>
      </c>
    </row>
    <row r="25" spans="1:3" ht="12.75" customHeight="1">
      <c r="A25" s="9">
        <v>599010</v>
      </c>
      <c r="B25" s="4" t="s">
        <v>19</v>
      </c>
      <c r="C25" s="10">
        <f>336*1.19</f>
        <v>399.84</v>
      </c>
    </row>
    <row r="26" spans="1:3" ht="12.75" customHeight="1">
      <c r="A26" s="9">
        <v>599013</v>
      </c>
      <c r="B26" s="4" t="s">
        <v>20</v>
      </c>
      <c r="C26" s="10">
        <f>20.4*1.19</f>
        <v>24.275999999999996</v>
      </c>
    </row>
    <row r="27" spans="1:3" ht="12.75" customHeight="1">
      <c r="A27" s="9">
        <v>599014</v>
      </c>
      <c r="B27" s="4" t="s">
        <v>21</v>
      </c>
      <c r="C27" s="10">
        <f>20.4*1.19</f>
        <v>24.275999999999996</v>
      </c>
    </row>
    <row r="28" spans="1:3" ht="12.75" customHeight="1">
      <c r="A28" s="9">
        <v>599015</v>
      </c>
      <c r="B28" s="4" t="s">
        <v>22</v>
      </c>
      <c r="C28" s="10">
        <f>107*1.19</f>
        <v>127.33</v>
      </c>
    </row>
    <row r="29" spans="1:3" ht="12.75" customHeight="1">
      <c r="A29" s="9">
        <v>599024</v>
      </c>
      <c r="B29" s="4" t="s">
        <v>23</v>
      </c>
      <c r="C29" s="10">
        <f>46*1.19</f>
        <v>54.739999999999995</v>
      </c>
    </row>
    <row r="30" spans="1:3" ht="12.75" customHeight="1">
      <c r="A30" s="9">
        <v>599029</v>
      </c>
      <c r="B30" s="4" t="s">
        <v>24</v>
      </c>
      <c r="C30" s="10">
        <f>209*1.19</f>
        <v>248.70999999999998</v>
      </c>
    </row>
    <row r="31" spans="1:3" ht="12.75" customHeight="1">
      <c r="A31" s="9">
        <v>599030</v>
      </c>
      <c r="B31" s="4" t="s">
        <v>25</v>
      </c>
      <c r="C31" s="10">
        <f>70*1.19</f>
        <v>83.3</v>
      </c>
    </row>
    <row r="32" spans="1:3" ht="12.75" customHeight="1">
      <c r="A32" s="9">
        <v>599033</v>
      </c>
      <c r="B32" s="4" t="s">
        <v>26</v>
      </c>
      <c r="C32" s="10">
        <f>30*1.19</f>
        <v>35.699999999999996</v>
      </c>
    </row>
    <row r="33" spans="1:3" ht="12.75" customHeight="1">
      <c r="A33" s="9">
        <v>599034</v>
      </c>
      <c r="B33" s="4" t="s">
        <v>27</v>
      </c>
      <c r="C33" s="10">
        <f>51*1.19</f>
        <v>60.69</v>
      </c>
    </row>
    <row r="34" spans="1:3" ht="12.75" customHeight="1">
      <c r="A34" s="9">
        <v>599035</v>
      </c>
      <c r="B34" s="4" t="s">
        <v>28</v>
      </c>
      <c r="C34" s="10">
        <f>12.2*1.19</f>
        <v>14.517999999999999</v>
      </c>
    </row>
    <row r="35" spans="1:3" ht="12.75" customHeight="1">
      <c r="A35" s="9">
        <v>599036</v>
      </c>
      <c r="B35" s="4" t="s">
        <v>29</v>
      </c>
      <c r="C35" s="10">
        <f>132*1.19</f>
        <v>157.07999999999998</v>
      </c>
    </row>
    <row r="36" spans="1:3" ht="12.75" customHeight="1">
      <c r="A36" s="9">
        <v>599037</v>
      </c>
      <c r="B36" s="4" t="s">
        <v>30</v>
      </c>
      <c r="C36" s="10">
        <f>101*1.19</f>
        <v>120.19</v>
      </c>
    </row>
    <row r="37" spans="1:3" ht="12.75" customHeight="1">
      <c r="A37" s="9">
        <v>599039</v>
      </c>
      <c r="B37" s="4" t="s">
        <v>31</v>
      </c>
      <c r="C37" s="10">
        <f>29*1.19</f>
        <v>34.51</v>
      </c>
    </row>
    <row r="38" spans="1:3" ht="12.75" customHeight="1">
      <c r="A38" s="9">
        <v>599040</v>
      </c>
      <c r="B38" s="4" t="s">
        <v>32</v>
      </c>
      <c r="C38" s="10">
        <f>50*1.19</f>
        <v>59.5</v>
      </c>
    </row>
    <row r="39" spans="1:3" ht="12.75" customHeight="1">
      <c r="A39" s="9">
        <v>599041</v>
      </c>
      <c r="B39" s="4" t="s">
        <v>33</v>
      </c>
      <c r="C39" s="10">
        <f>29*1.19</f>
        <v>34.51</v>
      </c>
    </row>
    <row r="40" spans="1:3" ht="12.75" customHeight="1">
      <c r="A40" s="9">
        <v>599042</v>
      </c>
      <c r="B40" s="4" t="s">
        <v>34</v>
      </c>
      <c r="C40" s="10">
        <f>26*1.19</f>
        <v>30.939999999999998</v>
      </c>
    </row>
    <row r="41" spans="1:3" ht="12.75" customHeight="1">
      <c r="A41" s="9">
        <v>599044</v>
      </c>
      <c r="B41" s="4" t="s">
        <v>35</v>
      </c>
      <c r="C41" s="10">
        <f>908*1.19</f>
        <v>1080.52</v>
      </c>
    </row>
    <row r="42" spans="1:3" ht="12.75" customHeight="1">
      <c r="A42" s="9">
        <v>905030</v>
      </c>
      <c r="B42" s="4" t="s">
        <v>37</v>
      </c>
      <c r="C42" s="10">
        <f>791*1.19</f>
        <v>941.29</v>
      </c>
    </row>
    <row r="43" spans="1:3" ht="12.75" customHeight="1">
      <c r="A43" s="9">
        <v>905055</v>
      </c>
      <c r="B43" s="4" t="s">
        <v>36</v>
      </c>
      <c r="C43" s="10">
        <f>289*1.19</f>
        <v>343.90999999999997</v>
      </c>
    </row>
    <row r="44" spans="1:3" ht="12.75" customHeight="1">
      <c r="A44" s="9">
        <v>905037</v>
      </c>
      <c r="B44" s="4" t="s">
        <v>38</v>
      </c>
      <c r="C44" s="10">
        <f>60*1.19</f>
        <v>71.39999999999999</v>
      </c>
    </row>
    <row r="45" spans="1:3" ht="12.75" customHeight="1">
      <c r="A45" s="9">
        <v>905038</v>
      </c>
      <c r="B45" s="4" t="s">
        <v>39</v>
      </c>
      <c r="C45" s="10">
        <f>60*1.19</f>
        <v>71.39999999999999</v>
      </c>
    </row>
    <row r="46" spans="1:3" ht="12.75" customHeight="1">
      <c r="A46" s="9">
        <v>905056</v>
      </c>
      <c r="B46" s="4" t="s">
        <v>40</v>
      </c>
      <c r="C46" s="10">
        <f>335*1.19</f>
        <v>398.65</v>
      </c>
    </row>
    <row r="47" spans="1:3" ht="12.75" customHeight="1">
      <c r="A47" s="9">
        <v>905045</v>
      </c>
      <c r="B47" s="4" t="s">
        <v>41</v>
      </c>
      <c r="C47" s="10">
        <f>101*1.19</f>
        <v>120.19</v>
      </c>
    </row>
    <row r="48" spans="1:3" ht="12.75" customHeight="1">
      <c r="A48" s="9">
        <v>905046</v>
      </c>
      <c r="B48" s="4" t="s">
        <v>42</v>
      </c>
      <c r="C48" s="10">
        <f>29*1.19</f>
        <v>34.51</v>
      </c>
    </row>
    <row r="49" spans="1:3" ht="12.75" customHeight="1">
      <c r="A49" s="9">
        <v>905050</v>
      </c>
      <c r="B49" s="4" t="s">
        <v>43</v>
      </c>
      <c r="C49" s="10">
        <f>1023*1.19</f>
        <v>1217.37</v>
      </c>
    </row>
    <row r="50" spans="1:3" ht="12.75" customHeight="1">
      <c r="A50" s="9">
        <v>905086</v>
      </c>
      <c r="B50" s="4" t="s">
        <v>44</v>
      </c>
      <c r="C50" s="10">
        <f>122*1.19</f>
        <v>145.18</v>
      </c>
    </row>
    <row r="51" spans="1:3" ht="12.75" customHeight="1">
      <c r="A51" s="9">
        <v>906711</v>
      </c>
      <c r="B51" s="4" t="s">
        <v>45</v>
      </c>
      <c r="C51" s="10">
        <f>831*1.19</f>
        <v>988.89</v>
      </c>
    </row>
    <row r="52" spans="1:3" ht="12.75" customHeight="1">
      <c r="A52" s="9">
        <v>906721</v>
      </c>
      <c r="B52" s="4" t="s">
        <v>46</v>
      </c>
      <c r="C52" s="10">
        <f>1038*1.19</f>
        <v>1235.22</v>
      </c>
    </row>
    <row r="53" spans="1:3" ht="12.75" customHeight="1">
      <c r="A53" s="9">
        <v>906731</v>
      </c>
      <c r="B53" s="4" t="s">
        <v>47</v>
      </c>
      <c r="C53" s="10">
        <f>315*1.19</f>
        <v>374.84999999999997</v>
      </c>
    </row>
    <row r="54" spans="1:3" ht="12.75" customHeight="1">
      <c r="A54" s="9">
        <v>906741</v>
      </c>
      <c r="B54" s="4" t="s">
        <v>48</v>
      </c>
      <c r="C54" s="10">
        <f>3590*1.19</f>
        <v>4272.099999999999</v>
      </c>
    </row>
    <row r="55" spans="1:3" ht="12.75" customHeight="1">
      <c r="A55" s="9">
        <v>906742</v>
      </c>
      <c r="B55" s="4" t="s">
        <v>49</v>
      </c>
      <c r="C55" s="10">
        <f>3794*1.19</f>
        <v>4514.86</v>
      </c>
    </row>
    <row r="56" spans="1:3" ht="12.75" customHeight="1">
      <c r="A56" s="9">
        <v>906751</v>
      </c>
      <c r="B56" s="4" t="s">
        <v>50</v>
      </c>
      <c r="C56" s="10">
        <f>1795*1.19</f>
        <v>2136.0499999999997</v>
      </c>
    </row>
    <row r="57" spans="1:3" ht="12.75" customHeight="1">
      <c r="A57" s="9">
        <v>906752</v>
      </c>
      <c r="B57" s="4" t="s">
        <v>51</v>
      </c>
      <c r="C57" s="10">
        <f>1999*1.19</f>
        <v>2378.81</v>
      </c>
    </row>
    <row r="58" spans="1:3" ht="12.75" customHeight="1">
      <c r="A58" s="9">
        <v>906810</v>
      </c>
      <c r="B58" s="4" t="s">
        <v>52</v>
      </c>
      <c r="C58" s="10">
        <f>1301*1.19</f>
        <v>1548.1899999999998</v>
      </c>
    </row>
    <row r="59" spans="1:3" ht="12.75" customHeight="1">
      <c r="A59" s="9">
        <v>906850</v>
      </c>
      <c r="B59" s="4" t="s">
        <v>53</v>
      </c>
      <c r="C59" s="10">
        <f>1239*1.19</f>
        <v>1474.4099999999999</v>
      </c>
    </row>
    <row r="60" spans="1:3" ht="12.75" customHeight="1">
      <c r="A60" s="9">
        <v>910003</v>
      </c>
      <c r="B60" s="4" t="s">
        <v>54</v>
      </c>
      <c r="C60" s="10">
        <f>56*1.19</f>
        <v>66.64</v>
      </c>
    </row>
    <row r="61" spans="1:3" ht="12.75" customHeight="1" thickBot="1">
      <c r="A61" s="11">
        <v>914510</v>
      </c>
      <c r="B61" s="12" t="s">
        <v>55</v>
      </c>
      <c r="C61" s="13">
        <f>64*1.19</f>
        <v>76.16</v>
      </c>
    </row>
    <row r="62" ht="9.75" customHeight="1"/>
    <row r="63" spans="1:2" ht="15">
      <c r="A63" s="20" t="s">
        <v>57</v>
      </c>
      <c r="B63" s="20"/>
    </row>
    <row r="64" ht="10.5" customHeight="1">
      <c r="A64" s="2"/>
    </row>
    <row r="65" spans="1:4" ht="47.25" customHeight="1">
      <c r="A65" s="22" t="s">
        <v>62</v>
      </c>
      <c r="B65" s="22"/>
      <c r="C65" s="22"/>
      <c r="D65" s="14"/>
    </row>
    <row r="66" spans="1:3" ht="15" customHeight="1" hidden="1">
      <c r="A66" s="3"/>
      <c r="B66" s="3"/>
      <c r="C66" s="3"/>
    </row>
    <row r="67" spans="1:3" ht="12.75" customHeight="1">
      <c r="A67" s="3"/>
      <c r="B67" s="3"/>
      <c r="C67" s="3"/>
    </row>
    <row r="68" spans="1:3" ht="12.75" customHeight="1">
      <c r="A68" s="3"/>
      <c r="B68" s="3"/>
      <c r="C68" s="3"/>
    </row>
    <row r="69" spans="1:3" ht="12.75" customHeight="1">
      <c r="A69" s="3"/>
      <c r="B69" s="3"/>
      <c r="C69" s="3"/>
    </row>
    <row r="70" spans="1:3" ht="12.75" customHeight="1">
      <c r="A70" s="3"/>
      <c r="B70" s="3"/>
      <c r="C70" s="3"/>
    </row>
    <row r="71" spans="1:3" ht="15" customHeight="1">
      <c r="A71" s="3"/>
      <c r="B71" s="3"/>
      <c r="C71" s="3"/>
    </row>
    <row r="72" spans="1:3" ht="12.75" customHeight="1">
      <c r="A72" s="3"/>
      <c r="B72" s="3"/>
      <c r="C72" s="3"/>
    </row>
    <row r="73" spans="1:3" ht="12.75" customHeight="1">
      <c r="A73" s="3"/>
      <c r="B73" s="3"/>
      <c r="C73" s="3"/>
    </row>
    <row r="74" spans="1:3" ht="12.75" customHeight="1">
      <c r="A74" s="3"/>
      <c r="B74" s="3"/>
      <c r="C74" s="3"/>
    </row>
    <row r="75" spans="1:3" ht="12.75" customHeight="1">
      <c r="A75" s="3"/>
      <c r="B75" s="3"/>
      <c r="C75" s="3"/>
    </row>
    <row r="76" spans="1:3" ht="12.75" customHeight="1">
      <c r="A76" s="3"/>
      <c r="B76" s="3"/>
      <c r="C76" s="3"/>
    </row>
    <row r="77" spans="1:3" ht="12.75" customHeight="1">
      <c r="A77" s="3"/>
      <c r="B77" s="3"/>
      <c r="C77" s="3"/>
    </row>
    <row r="78" spans="1:3" ht="12.75" customHeight="1">
      <c r="A78" s="3"/>
      <c r="B78" s="3"/>
      <c r="C78" s="3"/>
    </row>
    <row r="79" spans="1:3" ht="12.75" customHeight="1">
      <c r="A79" s="3"/>
      <c r="B79" s="3"/>
      <c r="C79" s="3"/>
    </row>
    <row r="80" spans="1:3" ht="12.75" customHeight="1">
      <c r="A80" s="3"/>
      <c r="B80" s="3"/>
      <c r="C80" s="3"/>
    </row>
    <row r="81" spans="1:3" ht="12.75" customHeight="1">
      <c r="A81" s="3"/>
      <c r="B81" s="3"/>
      <c r="C81" s="3"/>
    </row>
  </sheetData>
  <sheetProtection/>
  <autoFilter ref="A6:C61"/>
  <mergeCells count="5">
    <mergeCell ref="A4:A6"/>
    <mergeCell ref="B4:B6"/>
    <mergeCell ref="C5:C6"/>
    <mergeCell ref="A63:B63"/>
    <mergeCell ref="A65:C65"/>
  </mergeCells>
  <printOptions/>
  <pageMargins left="0.7086614173228347" right="0.7086614173228347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2012-09-14T12:14:50Z</cp:lastPrinted>
  <dcterms:created xsi:type="dcterms:W3CDTF">2006-12-21T14:03:53Z</dcterms:created>
  <dcterms:modified xsi:type="dcterms:W3CDTF">2018-10-29T06:54:49Z</dcterms:modified>
  <cp:category/>
  <cp:version/>
  <cp:contentType/>
  <cp:contentStatus/>
</cp:coreProperties>
</file>